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47f5db42c1303c2/Documents/"/>
    </mc:Choice>
  </mc:AlternateContent>
  <xr:revisionPtr revIDLastSave="4" documentId="8_{516B65BA-0F8D-8349-8482-D22A20FD0251}" xr6:coauthVersionLast="47" xr6:coauthVersionMax="47" xr10:uidLastSave="{AC33AF78-6AE4-F948-94DF-F033ED82ABAF}"/>
  <workbookProtection workbookAlgorithmName="SHA-512" workbookHashValue="OI5248QVtsLCPLECwLI8URUGwlVhetNbFlaio/JwUBf3nqDsKC1VjtYhpQsVihBD43VzcR6T+voc0uBD+56LHw==" workbookSaltValue="Y+vc6FuTQ1Y7VfViA5q2Yw==" workbookSpinCount="100000" lockStructure="1"/>
  <bookViews>
    <workbookView xWindow="6180" yWindow="740" windowWidth="29400" windowHeight="17120" xr2:uid="{79F10892-2693-6C4A-8D60-B4E3A4BBF4B9}"/>
  </bookViews>
  <sheets>
    <sheet name="Fantasy Cricket Entry Form '23" sheetId="1" r:id="rId1"/>
    <sheet name="Back End Formul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P32" i="1"/>
  <c r="O32" i="1"/>
  <c r="P30" i="1"/>
  <c r="O30" i="1"/>
  <c r="P28" i="1"/>
  <c r="O28" i="1"/>
  <c r="P26" i="1"/>
  <c r="O26" i="1"/>
  <c r="P24" i="1"/>
  <c r="O24" i="1"/>
  <c r="P22" i="1"/>
  <c r="O22" i="1"/>
  <c r="P20" i="1"/>
  <c r="O20" i="1"/>
  <c r="P18" i="1"/>
  <c r="O18" i="1"/>
  <c r="P16" i="1"/>
  <c r="O16" i="1"/>
  <c r="P14" i="1"/>
  <c r="O14" i="1"/>
  <c r="P12" i="1"/>
  <c r="O12" i="1"/>
  <c r="P10" i="1"/>
  <c r="O10" i="1"/>
  <c r="P8" i="1"/>
  <c r="O8" i="1"/>
  <c r="P6" i="1"/>
  <c r="O6" i="1"/>
  <c r="M32" i="1"/>
  <c r="L32" i="1"/>
  <c r="M30" i="1"/>
  <c r="L30" i="1"/>
  <c r="M28" i="1"/>
  <c r="L28" i="1"/>
  <c r="M26" i="1"/>
  <c r="L26" i="1"/>
  <c r="M24" i="1"/>
  <c r="L24" i="1"/>
  <c r="M22" i="1"/>
  <c r="L22" i="1"/>
  <c r="M20" i="1"/>
  <c r="L20" i="1"/>
  <c r="M18" i="1"/>
  <c r="L18" i="1"/>
  <c r="M16" i="1"/>
  <c r="L16" i="1"/>
  <c r="M14" i="1"/>
  <c r="L14" i="1"/>
  <c r="M12" i="1"/>
  <c r="L12" i="1"/>
  <c r="M10" i="1"/>
  <c r="L10" i="1"/>
  <c r="M8" i="1"/>
  <c r="L8" i="1"/>
  <c r="M6" i="1"/>
  <c r="L6" i="1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U2" i="2"/>
  <c r="E30" i="1"/>
  <c r="E14" i="1"/>
  <c r="F14" i="1"/>
  <c r="E16" i="1"/>
  <c r="F16" i="1"/>
  <c r="E18" i="1"/>
  <c r="F18" i="1"/>
  <c r="E20" i="1"/>
  <c r="F20" i="1"/>
  <c r="E22" i="1"/>
  <c r="F22" i="1"/>
  <c r="E24" i="1"/>
  <c r="F24" i="1"/>
  <c r="E26" i="1"/>
  <c r="F26" i="1"/>
  <c r="E28" i="1"/>
  <c r="F28" i="1"/>
  <c r="F30" i="1"/>
  <c r="E32" i="1"/>
  <c r="F32" i="1"/>
  <c r="E34" i="1"/>
  <c r="F34" i="1"/>
  <c r="E36" i="1"/>
  <c r="F36" i="1"/>
  <c r="E12" i="1"/>
  <c r="F12" i="1"/>
  <c r="J6" i="1"/>
  <c r="J8" i="1"/>
  <c r="J10" i="1"/>
  <c r="J12" i="1"/>
  <c r="J14" i="1"/>
  <c r="J16" i="1"/>
  <c r="J18" i="1"/>
  <c r="J20" i="1"/>
  <c r="J22" i="1"/>
  <c r="J24" i="1"/>
  <c r="J26" i="1"/>
  <c r="J28" i="1"/>
  <c r="J30" i="1"/>
  <c r="J32" i="1"/>
  <c r="I32" i="1"/>
  <c r="I30" i="1"/>
  <c r="I28" i="1"/>
  <c r="I26" i="1"/>
  <c r="I22" i="1"/>
  <c r="I24" i="1"/>
  <c r="I20" i="1"/>
  <c r="I18" i="1"/>
  <c r="I16" i="1"/>
  <c r="I14" i="1"/>
  <c r="I12" i="1"/>
  <c r="I10" i="1"/>
  <c r="I8" i="1"/>
  <c r="I6" i="1"/>
  <c r="E7" i="1" l="1"/>
  <c r="E40" i="1"/>
  <c r="E41" i="1"/>
  <c r="E39" i="1"/>
</calcChain>
</file>

<file path=xl/sharedStrings.xml><?xml version="1.0" encoding="utf-8"?>
<sst xmlns="http://schemas.openxmlformats.org/spreadsheetml/2006/main" count="194" uniqueCount="62">
  <si>
    <t>FANTASY CRICKET 2023 - ENTRY FORM</t>
  </si>
  <si>
    <t>POOL A</t>
  </si>
  <si>
    <t>POOL B</t>
  </si>
  <si>
    <t>POOL C</t>
  </si>
  <si>
    <t>PLAYER</t>
  </si>
  <si>
    <t>VALUE</t>
  </si>
  <si>
    <t>TEAM VALUE</t>
  </si>
  <si>
    <t>A</t>
  </si>
  <si>
    <t>B</t>
  </si>
  <si>
    <t>C</t>
  </si>
  <si>
    <t>BEN GARDNER</t>
  </si>
  <si>
    <t>RES 1</t>
  </si>
  <si>
    <t>RES 2</t>
  </si>
  <si>
    <t xml:space="preserve">EITHER PRINT FORM AND RETURN TO BEN GARDNER OR EMAIL TEAM TO LCCFANTASYCRICKET@GMAIL.COM 
£10 ENTRY PER TEAM THE CLUB RECEIVES 100% OF THE ENTRY FEE AND THE WINNER GETS THEIR NAME ON THE TROPHY. 
SEND YOUR ENTRY FEE TO THE LONGPARISH ACCOUNT (SORT CODE: 40-08-28 ACCOUNT NUMBER: 81078224) AND USE YOUR NAME AS THE REFERENCE </t>
  </si>
  <si>
    <t>name</t>
  </si>
  <si>
    <t>BARRY BLACKMORE</t>
  </si>
  <si>
    <t>MARTIN SAVAGE</t>
  </si>
  <si>
    <t>ZAC ALLEN</t>
  </si>
  <si>
    <t>JORDAN BLACKMORE</t>
  </si>
  <si>
    <t>TOM CADY</t>
  </si>
  <si>
    <t>JACK PROCTOR</t>
  </si>
  <si>
    <t>DAN BEARPARK</t>
  </si>
  <si>
    <t>NATHAN SMITH</t>
  </si>
  <si>
    <t>JOE BROWN</t>
  </si>
  <si>
    <t>CHRIS CLARKE</t>
  </si>
  <si>
    <t>RORY KERR</t>
  </si>
  <si>
    <t>MIKE TAPLIN</t>
  </si>
  <si>
    <t>GARY TAPLIN</t>
  </si>
  <si>
    <t>WILL MCDERMOTT</t>
  </si>
  <si>
    <t>JACK ASHMORE</t>
  </si>
  <si>
    <t>CALLUM GILES</t>
  </si>
  <si>
    <t>KIERON TASKER</t>
  </si>
  <si>
    <t>PAUL BLACKMORE</t>
  </si>
  <si>
    <t>JUSTIN JACKMAN</t>
  </si>
  <si>
    <t>HARRY MARTIN </t>
  </si>
  <si>
    <t>CHARLIE KEEFE</t>
  </si>
  <si>
    <t>JACK CADY</t>
  </si>
  <si>
    <t>OLLY ORAM</t>
  </si>
  <si>
    <t>SCOTT STURT</t>
  </si>
  <si>
    <t>JAMIE BLACKMORE</t>
  </si>
  <si>
    <t>OLIVER KEEFE</t>
  </si>
  <si>
    <t>MICHAEL PLANT</t>
  </si>
  <si>
    <t>JACK LEVY</t>
  </si>
  <si>
    <t>TOBY TRINDER</t>
  </si>
  <si>
    <t>TOM TRINDER</t>
  </si>
  <si>
    <t>SAM TRINDER</t>
  </si>
  <si>
    <t>CONAL PROCTOR</t>
  </si>
  <si>
    <t>SAM GARDNER</t>
  </si>
  <si>
    <t>OLIVER BURT</t>
  </si>
  <si>
    <t>DAN PERCEVAL</t>
  </si>
  <si>
    <t>DOUGIE BURT</t>
  </si>
  <si>
    <t>TIMO ORAM</t>
  </si>
  <si>
    <t>YOUR NAME</t>
  </si>
  <si>
    <t>TEAM NAME</t>
  </si>
  <si>
    <t>TEAM</t>
  </si>
  <si>
    <t>Team</t>
  </si>
  <si>
    <t>MATT ELDER</t>
  </si>
  <si>
    <t xml:space="preserve">- 100M Budget for all 13 players
- 5 players MAX from each pool </t>
  </si>
  <si>
    <t>- Reserves will be automatically subbed in if one of your starting XI don’t play
- Scoring for saturday league games only</t>
  </si>
  <si>
    <t>DAN SILVERWOOD</t>
  </si>
  <si>
    <t>WILF HILLIER</t>
  </si>
  <si>
    <t>JAMES HILLIER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</si>
</sst>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2"/>
      <color theme="1"/>
      <name val="Helvetica Neue"/>
      <family val="2"/>
    </font>
    <font>
      <sz val="12"/>
      <color theme="0"/>
      <name val="Helvetica Neue"/>
      <family val="2"/>
    </font>
    <font>
      <sz val="14"/>
      <color theme="1"/>
      <name val="Helvetica Neue"/>
      <family val="2"/>
    </font>
    <font>
      <b/>
      <sz val="12"/>
      <color theme="0"/>
      <name val="Helvetica Neue"/>
      <family val="2"/>
    </font>
    <font>
      <b/>
      <sz val="14"/>
      <color theme="0"/>
      <name val="Helvetica Neue"/>
      <family val="2"/>
    </font>
    <font>
      <sz val="12"/>
      <color theme="0"/>
      <name val="Helvetica Neue Medium"/>
    </font>
    <font>
      <b/>
      <sz val="12"/>
      <color theme="0"/>
      <name val="Helvetica Neue Bold"/>
    </font>
    <font>
      <sz val="11"/>
      <color rgb="FF000000"/>
      <name val="Calibri"/>
      <family val="2"/>
      <scheme val="minor"/>
    </font>
    <font>
      <sz val="12"/>
      <color theme="0"/>
      <name val="Helvetica Neue Thin"/>
    </font>
    <font>
      <b/>
      <sz val="9"/>
      <color theme="0"/>
      <name val="Helvetica Neue"/>
      <family val="2"/>
    </font>
    <font>
      <b/>
      <sz val="10"/>
      <color theme="0"/>
      <name val="Helvetica Neue"/>
      <family val="2"/>
    </font>
    <font>
      <b/>
      <sz val="11"/>
      <color rgb="FFFFFF00"/>
      <name val="Helvetica Neue Bold"/>
    </font>
    <font>
      <b/>
      <sz val="28"/>
      <color theme="0"/>
      <name val="Helvetica Neue Bold"/>
    </font>
    <font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quotePrefix="1" applyFont="1" applyAlignment="1">
      <alignment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quotePrefix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2017889</xdr:colOff>
      <xdr:row>0</xdr:row>
      <xdr:rowOff>127002</xdr:rowOff>
    </xdr:from>
    <xdr:to>
      <xdr:col>15</xdr:col>
      <xdr:colOff>790219</xdr:colOff>
      <xdr:row>1</xdr:row>
      <xdr:rowOff>462954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8143B27-0A5A-1F0D-094C-8F2B562E2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2000" y="127002"/>
          <a:ext cx="832553" cy="92861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2DFAF-FE2D-5743-AF00-8577F2D06FA1}">
  <sheetPr>
    <pageSetUpPr fitToPage="1"/>
  </sheetPr>
  <dimension ref="A1:Q45"/>
  <sheetViews>
    <sheetView showGridLines="0" tabSelected="1" zoomScale="90" zoomScaleNormal="90" workbookViewId="0">
      <selection activeCell="C12" sqref="C12"/>
    </sheetView>
  </sheetViews>
  <sheetFormatPr baseColWidth="10" defaultColWidth="0" defaultRowHeight="16" zeroHeight="1"/>
  <cols>
    <col min="1" max="1" width="10.83203125" style="1" customWidth="1"/>
    <col min="2" max="2" width="2.1640625" style="1" customWidth="1"/>
    <col min="3" max="3" width="27" style="2" customWidth="1"/>
    <col min="4" max="4" width="2.1640625" style="1" customWidth="1"/>
    <col min="5" max="8" width="7.83203125" style="1" customWidth="1"/>
    <col min="9" max="9" width="27" style="1" customWidth="1"/>
    <col min="10" max="10" width="10.83203125" style="1" customWidth="1"/>
    <col min="11" max="11" width="5.5" style="1" customWidth="1"/>
    <col min="12" max="12" width="27" style="1" customWidth="1"/>
    <col min="13" max="13" width="10.83203125" style="1" customWidth="1"/>
    <col min="14" max="14" width="5.5" style="1" customWidth="1"/>
    <col min="15" max="15" width="27" style="1" customWidth="1"/>
    <col min="16" max="16" width="10.83203125" style="1" customWidth="1"/>
    <col min="17" max="17" width="5.5" style="1" customWidth="1"/>
    <col min="18" max="16384" width="10.83203125" style="1" hidden="1"/>
  </cols>
  <sheetData>
    <row r="1" spans="1:17" ht="47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51" customHeight="1">
      <c r="A2" s="6"/>
      <c r="B2" s="6"/>
      <c r="C2" s="11" t="s">
        <v>52</v>
      </c>
      <c r="D2" s="6"/>
      <c r="E2" s="13"/>
      <c r="F2" s="13"/>
      <c r="G2" s="26" t="s">
        <v>57</v>
      </c>
      <c r="H2" s="26"/>
      <c r="I2" s="26"/>
      <c r="J2" s="26" t="s">
        <v>58</v>
      </c>
      <c r="K2" s="26"/>
      <c r="L2" s="26"/>
      <c r="M2" s="26"/>
      <c r="N2" s="26"/>
      <c r="O2" s="26"/>
      <c r="P2" s="6"/>
      <c r="Q2" s="6"/>
    </row>
    <row r="3" spans="1:17" ht="16" customHeight="1">
      <c r="C3" s="14"/>
      <c r="I3" s="24" t="s">
        <v>1</v>
      </c>
      <c r="J3" s="24"/>
      <c r="L3" s="27" t="s">
        <v>2</v>
      </c>
      <c r="M3" s="27"/>
      <c r="O3" s="27" t="s">
        <v>3</v>
      </c>
      <c r="P3" s="27"/>
    </row>
    <row r="4" spans="1:17" s="11" customFormat="1" ht="23" customHeight="1">
      <c r="C4" s="11" t="s">
        <v>53</v>
      </c>
      <c r="I4" s="24"/>
      <c r="J4" s="24"/>
      <c r="L4" s="27"/>
      <c r="M4" s="27"/>
      <c r="O4" s="27"/>
      <c r="P4" s="27"/>
    </row>
    <row r="5" spans="1:17" ht="18">
      <c r="C5" s="14"/>
      <c r="I5" s="7" t="s">
        <v>4</v>
      </c>
      <c r="J5" s="7" t="s">
        <v>5</v>
      </c>
      <c r="L5" s="7" t="s">
        <v>4</v>
      </c>
      <c r="M5" s="7" t="s">
        <v>5</v>
      </c>
      <c r="O5" s="7" t="s">
        <v>4</v>
      </c>
      <c r="P5" s="7" t="s">
        <v>5</v>
      </c>
    </row>
    <row r="6" spans="1:17" ht="16" customHeight="1">
      <c r="C6" s="3"/>
      <c r="I6" s="4" t="str">
        <f>'Back End Formula'!B2</f>
        <v>BARRY BLACKMORE</v>
      </c>
      <c r="J6" s="4">
        <f>'Back End Formula'!C2</f>
        <v>14</v>
      </c>
      <c r="K6" s="4"/>
      <c r="L6" s="4" t="str">
        <f>'Back End Formula'!E2</f>
        <v>MARTIN SAVAGE</v>
      </c>
      <c r="M6" s="4">
        <f>'Back End Formula'!F2</f>
        <v>14</v>
      </c>
      <c r="N6" s="4"/>
      <c r="O6" s="4" t="str">
        <f>'Back End Formula'!H2</f>
        <v>ZAC ALLEN</v>
      </c>
      <c r="P6" s="4">
        <f>'Back End Formula'!I2</f>
        <v>14</v>
      </c>
    </row>
    <row r="7" spans="1:17" ht="8" customHeight="1">
      <c r="C7" s="24" t="s">
        <v>6</v>
      </c>
      <c r="D7" s="10"/>
      <c r="E7" s="24">
        <f>SUM(E12:E36)</f>
        <v>0</v>
      </c>
      <c r="I7" s="4"/>
      <c r="J7" s="4"/>
      <c r="K7" s="4"/>
      <c r="L7" s="4"/>
      <c r="M7" s="4"/>
      <c r="N7" s="4"/>
      <c r="O7" s="4"/>
      <c r="P7" s="4"/>
    </row>
    <row r="8" spans="1:17" ht="16" customHeight="1">
      <c r="C8" s="24"/>
      <c r="D8" s="10"/>
      <c r="E8" s="24"/>
      <c r="I8" s="4" t="str">
        <f>'Back End Formula'!B3</f>
        <v>BEN GARDNER</v>
      </c>
      <c r="J8" s="4">
        <f>'Back End Formula'!C3</f>
        <v>12</v>
      </c>
      <c r="K8" s="4"/>
      <c r="L8" s="4" t="str">
        <f>'Back End Formula'!E3</f>
        <v>JORDAN BLACKMORE</v>
      </c>
      <c r="M8" s="4">
        <f>'Back End Formula'!F3</f>
        <v>12</v>
      </c>
      <c r="N8" s="4"/>
      <c r="O8" s="4" t="str">
        <f>'Back End Formula'!H3</f>
        <v>TOM CADY</v>
      </c>
      <c r="P8" s="4">
        <f>'Back End Formula'!I3</f>
        <v>12</v>
      </c>
    </row>
    <row r="9" spans="1:17" ht="8" customHeight="1">
      <c r="C9" s="24"/>
      <c r="D9" s="10"/>
      <c r="E9" s="24"/>
      <c r="F9" s="9"/>
      <c r="G9" s="9"/>
      <c r="H9" s="9"/>
      <c r="I9" s="4"/>
      <c r="J9" s="4"/>
      <c r="K9" s="4"/>
      <c r="L9" s="4"/>
      <c r="M9" s="4"/>
      <c r="N9" s="4"/>
      <c r="O9" s="4"/>
      <c r="P9" s="4"/>
    </row>
    <row r="10" spans="1:17">
      <c r="C10" s="25" t="s">
        <v>4</v>
      </c>
      <c r="D10" s="12"/>
      <c r="E10" s="25" t="s">
        <v>5</v>
      </c>
      <c r="F10" s="25" t="s">
        <v>54</v>
      </c>
      <c r="G10" s="25"/>
      <c r="H10" s="4"/>
      <c r="I10" s="4" t="str">
        <f>'Back End Formula'!B4</f>
        <v>JACK PROCTOR</v>
      </c>
      <c r="J10" s="4">
        <f>'Back End Formula'!C4</f>
        <v>10</v>
      </c>
      <c r="K10" s="4"/>
      <c r="L10" s="4" t="str">
        <f>'Back End Formula'!E4</f>
        <v>DAN BEARPARK</v>
      </c>
      <c r="M10" s="4">
        <f>'Back End Formula'!F4</f>
        <v>10</v>
      </c>
      <c r="N10" s="4"/>
      <c r="O10" s="4" t="str">
        <f>'Back End Formula'!H4</f>
        <v>NATHAN SMITH</v>
      </c>
      <c r="P10" s="4">
        <f>'Back End Formula'!I4</f>
        <v>10</v>
      </c>
    </row>
    <row r="11" spans="1:17" ht="8" customHeight="1">
      <c r="C11" s="25"/>
      <c r="E11" s="25"/>
      <c r="F11" s="25"/>
      <c r="G11" s="25"/>
      <c r="I11" s="4"/>
      <c r="J11" s="4"/>
      <c r="K11" s="4"/>
      <c r="L11" s="4"/>
      <c r="M11" s="4"/>
      <c r="N11" s="4"/>
      <c r="O11" s="4"/>
      <c r="P11" s="4"/>
    </row>
    <row r="12" spans="1:17">
      <c r="A12" s="4">
        <v>1</v>
      </c>
      <c r="C12" s="15"/>
      <c r="E12" s="4" t="str">
        <f>IFERROR(VLOOKUP(C12,'Back End Formula'!$P$2:$R$50,2,FALSE),"VALUE")</f>
        <v>VALUE</v>
      </c>
      <c r="F12" s="4" t="str">
        <f>IFERROR(VLOOKUP(C12,'Back End Formula'!$P$2:$R$50,3,FALSE),"POOL")</f>
        <v>POOL</v>
      </c>
      <c r="I12" s="4" t="str">
        <f>'Back End Formula'!B5</f>
        <v>MIKE TAPLIN</v>
      </c>
      <c r="J12" s="4">
        <f>'Back End Formula'!C5</f>
        <v>8</v>
      </c>
      <c r="K12" s="4"/>
      <c r="L12" s="4" t="str">
        <f>'Back End Formula'!E5</f>
        <v>CHRIS CLARKE</v>
      </c>
      <c r="M12" s="4">
        <f>'Back End Formula'!F5</f>
        <v>8</v>
      </c>
      <c r="N12" s="4"/>
      <c r="O12" s="4" t="str">
        <f>'Back End Formula'!H5</f>
        <v>RORY KERR</v>
      </c>
      <c r="P12" s="4">
        <f>'Back End Formula'!I5</f>
        <v>8</v>
      </c>
    </row>
    <row r="13" spans="1:17" ht="8" customHeight="1">
      <c r="A13" s="4"/>
      <c r="E13" s="4"/>
      <c r="F13" s="4"/>
      <c r="I13" s="4"/>
      <c r="J13" s="4"/>
      <c r="K13" s="4"/>
      <c r="L13" s="4"/>
      <c r="M13" s="4"/>
      <c r="N13" s="4"/>
      <c r="O13" s="4"/>
      <c r="P13" s="4"/>
    </row>
    <row r="14" spans="1:17">
      <c r="A14" s="4">
        <v>2</v>
      </c>
      <c r="C14" s="15"/>
      <c r="E14" s="4" t="str">
        <f>IFERROR(VLOOKUP(C14,'Back End Formula'!$P$2:$R$50,2,FALSE),"VALUE")</f>
        <v>VALUE</v>
      </c>
      <c r="F14" s="4" t="str">
        <f>IFERROR(VLOOKUP(C14,'Back End Formula'!$P$2:$R$50,3,FALSE),"POOL")</f>
        <v>POOL</v>
      </c>
      <c r="I14" s="4" t="str">
        <f>'Back End Formula'!B6</f>
        <v>JOE BROWN</v>
      </c>
      <c r="J14" s="4">
        <f>'Back End Formula'!C6</f>
        <v>8</v>
      </c>
      <c r="K14" s="4"/>
      <c r="L14" s="4" t="str">
        <f>'Back End Formula'!E6</f>
        <v>GARY TAPLIN</v>
      </c>
      <c r="M14" s="4">
        <f>'Back End Formula'!F6</f>
        <v>8</v>
      </c>
      <c r="N14" s="4"/>
      <c r="O14" s="4" t="str">
        <f>'Back End Formula'!H6</f>
        <v>CALLUM GILES</v>
      </c>
      <c r="P14" s="4">
        <f>'Back End Formula'!I6</f>
        <v>7</v>
      </c>
    </row>
    <row r="15" spans="1:17" ht="8" customHeight="1">
      <c r="A15" s="4"/>
      <c r="E15" s="4"/>
      <c r="F15" s="4"/>
      <c r="I15" s="4"/>
      <c r="J15" s="4"/>
      <c r="K15" s="4"/>
      <c r="L15" s="4"/>
      <c r="M15" s="4"/>
      <c r="N15" s="4"/>
      <c r="O15" s="4"/>
      <c r="P15" s="4"/>
    </row>
    <row r="16" spans="1:17">
      <c r="A16" s="4">
        <v>3</v>
      </c>
      <c r="C16" s="15"/>
      <c r="E16" s="4" t="str">
        <f>IFERROR(VLOOKUP(C16,'Back End Formula'!$P$2:$R$50,2,FALSE),"VALUE")</f>
        <v>VALUE</v>
      </c>
      <c r="F16" s="4" t="str">
        <f>IFERROR(VLOOKUP(C16,'Back End Formula'!$P$2:$R$50,3,FALSE),"POOL")</f>
        <v>POOL</v>
      </c>
      <c r="I16" s="4" t="str">
        <f>'Back End Formula'!B7</f>
        <v>WILL MCDERMOTT</v>
      </c>
      <c r="J16" s="4">
        <f>'Back End Formula'!C7</f>
        <v>7</v>
      </c>
      <c r="K16" s="4"/>
      <c r="L16" s="4" t="str">
        <f>'Back End Formula'!E7</f>
        <v>JACK ASHMORE</v>
      </c>
      <c r="M16" s="4">
        <f>'Back End Formula'!F7</f>
        <v>7</v>
      </c>
      <c r="N16" s="4"/>
      <c r="O16" s="4" t="str">
        <f>'Back End Formula'!H7</f>
        <v>CHARLIE KEEFE</v>
      </c>
      <c r="P16" s="4">
        <f>'Back End Formula'!I7</f>
        <v>7</v>
      </c>
    </row>
    <row r="17" spans="1:16" ht="8" customHeight="1">
      <c r="A17" s="4"/>
      <c r="E17" s="4"/>
      <c r="F17" s="4"/>
      <c r="I17" s="4"/>
      <c r="J17" s="4"/>
      <c r="K17" s="4"/>
      <c r="L17" s="4"/>
      <c r="M17" s="4"/>
      <c r="N17" s="4"/>
      <c r="O17" s="4"/>
      <c r="P17" s="4"/>
    </row>
    <row r="18" spans="1:16">
      <c r="A18" s="4">
        <v>4</v>
      </c>
      <c r="C18" s="15"/>
      <c r="E18" s="4" t="str">
        <f>IFERROR(VLOOKUP(C18,'Back End Formula'!$P$2:$R$50,2,FALSE),"VALUE")</f>
        <v>VALUE</v>
      </c>
      <c r="F18" s="4" t="str">
        <f>IFERROR(VLOOKUP(C18,'Back End Formula'!$P$2:$R$50,3,FALSE),"POOL")</f>
        <v>POOL</v>
      </c>
      <c r="I18" s="4" t="str">
        <f>'Back End Formula'!B8</f>
        <v>KIERON TASKER</v>
      </c>
      <c r="J18" s="4">
        <f>'Back End Formula'!C8</f>
        <v>7</v>
      </c>
      <c r="K18" s="4"/>
      <c r="L18" s="4" t="str">
        <f>'Back End Formula'!E8</f>
        <v>HARRY MARTIN </v>
      </c>
      <c r="M18" s="4">
        <f>'Back End Formula'!F8</f>
        <v>7</v>
      </c>
      <c r="N18" s="4"/>
      <c r="O18" s="4" t="str">
        <f>'Back End Formula'!H8</f>
        <v>JUSTIN JACKMAN</v>
      </c>
      <c r="P18" s="4">
        <f>'Back End Formula'!I8</f>
        <v>7</v>
      </c>
    </row>
    <row r="19" spans="1:16" ht="8" customHeight="1">
      <c r="A19" s="4"/>
      <c r="E19" s="4"/>
      <c r="F19" s="4"/>
      <c r="I19" s="4"/>
      <c r="J19" s="4"/>
      <c r="K19" s="4"/>
      <c r="L19" s="4"/>
      <c r="M19" s="4"/>
      <c r="N19" s="4"/>
      <c r="O19" s="4"/>
      <c r="P19" s="4"/>
    </row>
    <row r="20" spans="1:16">
      <c r="A20" s="4">
        <v>5</v>
      </c>
      <c r="C20" s="15"/>
      <c r="E20" s="4" t="str">
        <f>IFERROR(VLOOKUP(C20,'Back End Formula'!$P$2:$R$50,2,FALSE),"VALUE")</f>
        <v>VALUE</v>
      </c>
      <c r="F20" s="4" t="str">
        <f>IFERROR(VLOOKUP(C20,'Back End Formula'!$P$2:$R$50,3,FALSE),"POOL")</f>
        <v>POOL</v>
      </c>
      <c r="I20" s="4" t="str">
        <f>'Back End Formula'!B9</f>
        <v>SCOTT STURT</v>
      </c>
      <c r="J20" s="4">
        <f>'Back End Formula'!C9</f>
        <v>6</v>
      </c>
      <c r="K20" s="4"/>
      <c r="L20" s="4" t="str">
        <f>'Back End Formula'!E9</f>
        <v>MATT ELDER</v>
      </c>
      <c r="M20" s="4">
        <f>'Back End Formula'!F9</f>
        <v>7</v>
      </c>
      <c r="N20" s="4"/>
      <c r="O20" s="4" t="str">
        <f>'Back End Formula'!H9</f>
        <v>PAUL BLACKMORE</v>
      </c>
      <c r="P20" s="4">
        <f>'Back End Formula'!I9</f>
        <v>7</v>
      </c>
    </row>
    <row r="21" spans="1:16" ht="8" customHeight="1">
      <c r="A21" s="4"/>
      <c r="E21" s="4"/>
      <c r="F21" s="4"/>
      <c r="I21" s="4"/>
      <c r="J21" s="4"/>
      <c r="K21" s="4"/>
      <c r="L21" s="4"/>
      <c r="M21" s="4"/>
      <c r="N21" s="4"/>
      <c r="O21" s="4"/>
      <c r="P21" s="4"/>
    </row>
    <row r="22" spans="1:16">
      <c r="A22" s="4">
        <v>6</v>
      </c>
      <c r="C22" s="15"/>
      <c r="E22" s="4" t="str">
        <f>IFERROR(VLOOKUP(C22,'Back End Formula'!$P$2:$R$50,2,FALSE),"VALUE")</f>
        <v>VALUE</v>
      </c>
      <c r="F22" s="4" t="str">
        <f>IFERROR(VLOOKUP(C22,'Back End Formula'!$P$2:$R$50,3,FALSE),"POOL")</f>
        <v>POOL</v>
      </c>
      <c r="I22" s="4" t="str">
        <f>'Back End Formula'!B10</f>
        <v>JACK CADY</v>
      </c>
      <c r="J22" s="4">
        <f>'Back End Formula'!C10</f>
        <v>6</v>
      </c>
      <c r="K22" s="4"/>
      <c r="L22" s="4" t="str">
        <f>'Back End Formula'!E10</f>
        <v>OLIVER KEEFE</v>
      </c>
      <c r="M22" s="4">
        <f>'Back End Formula'!F10</f>
        <v>6</v>
      </c>
      <c r="N22" s="4"/>
      <c r="O22" s="4" t="str">
        <f>'Back End Formula'!H10</f>
        <v>CONAL PROCTOR</v>
      </c>
      <c r="P22" s="4">
        <f>'Back End Formula'!I10</f>
        <v>6</v>
      </c>
    </row>
    <row r="23" spans="1:16" ht="8" customHeight="1">
      <c r="A23" s="4"/>
      <c r="E23" s="4"/>
      <c r="F23" s="4"/>
      <c r="I23" s="4"/>
      <c r="J23" s="4"/>
      <c r="K23" s="4"/>
      <c r="L23" s="4"/>
      <c r="M23" s="4"/>
      <c r="N23" s="4"/>
      <c r="O23" s="4"/>
      <c r="P23" s="4"/>
    </row>
    <row r="24" spans="1:16">
      <c r="A24" s="4">
        <v>7</v>
      </c>
      <c r="C24" s="15"/>
      <c r="E24" s="4" t="str">
        <f>IFERROR(VLOOKUP(C24,'Back End Formula'!$P$2:$R$50,2,FALSE),"VALUE")</f>
        <v>VALUE</v>
      </c>
      <c r="F24" s="4" t="str">
        <f>IFERROR(VLOOKUP(C24,'Back End Formula'!$P$2:$R$50,3,FALSE),"POOL")</f>
        <v>POOL</v>
      </c>
      <c r="I24" s="4" t="str">
        <f>'Back End Formula'!B11</f>
        <v>MICHAEL PLANT</v>
      </c>
      <c r="J24" s="4">
        <f>'Back End Formula'!C11</f>
        <v>6</v>
      </c>
      <c r="K24" s="4"/>
      <c r="L24" s="4" t="str">
        <f>'Back End Formula'!E11</f>
        <v>JAMIE BLACKMORE</v>
      </c>
      <c r="M24" s="4">
        <f>'Back End Formula'!F11</f>
        <v>6</v>
      </c>
      <c r="N24" s="4"/>
      <c r="O24" s="4" t="str">
        <f>'Back End Formula'!H11</f>
        <v>SAM GARDNER</v>
      </c>
      <c r="P24" s="4">
        <f>'Back End Formula'!I11</f>
        <v>5</v>
      </c>
    </row>
    <row r="25" spans="1:16" ht="8" customHeight="1">
      <c r="A25" s="4"/>
      <c r="E25" s="4"/>
      <c r="F25" s="4"/>
      <c r="I25" s="4"/>
      <c r="J25" s="4"/>
      <c r="K25" s="4"/>
      <c r="L25" s="4"/>
      <c r="M25" s="4"/>
      <c r="N25" s="4"/>
      <c r="O25" s="4"/>
      <c r="P25" s="4"/>
    </row>
    <row r="26" spans="1:16">
      <c r="A26" s="4">
        <v>8</v>
      </c>
      <c r="C26" s="15"/>
      <c r="E26" s="4" t="str">
        <f>IFERROR(VLOOKUP(C26,'Back End Formula'!$P$2:$R$50,2,FALSE),"VALUE")</f>
        <v>VALUE</v>
      </c>
      <c r="F26" s="4" t="str">
        <f>IFERROR(VLOOKUP(C26,'Back End Formula'!$P$2:$R$50,3,FALSE),"POOL")</f>
        <v>POOL</v>
      </c>
      <c r="I26" s="4" t="str">
        <f>'Back End Formula'!B12</f>
        <v>TOBY TRINDER</v>
      </c>
      <c r="J26" s="4">
        <f>'Back End Formula'!C12</f>
        <v>5</v>
      </c>
      <c r="K26" s="4"/>
      <c r="L26" s="4" t="str">
        <f>'Back End Formula'!E12</f>
        <v>OLLY ORAM</v>
      </c>
      <c r="M26" s="4">
        <f>'Back End Formula'!F12</f>
        <v>6</v>
      </c>
      <c r="N26" s="4"/>
      <c r="O26" s="4" t="str">
        <f>'Back End Formula'!H12</f>
        <v>JAMES HILLIER</v>
      </c>
      <c r="P26" s="4">
        <f>'Back End Formula'!I12</f>
        <v>5</v>
      </c>
    </row>
    <row r="27" spans="1:16" ht="8" customHeight="1">
      <c r="A27" s="4"/>
      <c r="E27" s="4"/>
      <c r="F27" s="4"/>
      <c r="I27" s="4"/>
      <c r="J27" s="4"/>
      <c r="K27" s="4"/>
      <c r="L27" s="4"/>
      <c r="M27" s="4"/>
      <c r="N27" s="4"/>
      <c r="O27" s="4"/>
      <c r="P27" s="4"/>
    </row>
    <row r="28" spans="1:16">
      <c r="A28" s="4">
        <v>9</v>
      </c>
      <c r="C28" s="15"/>
      <c r="E28" s="4" t="str">
        <f>IFERROR(VLOOKUP(C28,'Back End Formula'!$P$2:$R$50,2,FALSE),"VALUE")</f>
        <v>VALUE</v>
      </c>
      <c r="F28" s="4" t="str">
        <f>IFERROR(VLOOKUP(C28,'Back End Formula'!$P$2:$R$50,3,FALSE),"POOL")</f>
        <v>POOL</v>
      </c>
      <c r="I28" s="4" t="str">
        <f>'Back End Formula'!B13</f>
        <v>DAN PERCEVAL</v>
      </c>
      <c r="J28" s="4">
        <f>'Back End Formula'!C13</f>
        <v>5</v>
      </c>
      <c r="K28" s="4"/>
      <c r="L28" s="4" t="str">
        <f>'Back End Formula'!E13</f>
        <v>TOM TRINDER</v>
      </c>
      <c r="M28" s="4">
        <f>'Back End Formula'!F13</f>
        <v>5</v>
      </c>
      <c r="N28" s="4"/>
      <c r="O28" s="4" t="str">
        <f>'Back End Formula'!H13</f>
        <v>SAM TRINDER</v>
      </c>
      <c r="P28" s="4">
        <f>'Back End Formula'!I13</f>
        <v>4</v>
      </c>
    </row>
    <row r="29" spans="1:16" ht="8" customHeight="1">
      <c r="A29" s="4"/>
      <c r="E29" s="4"/>
      <c r="F29" s="4"/>
      <c r="I29" s="4"/>
      <c r="J29" s="4"/>
      <c r="K29" s="4"/>
      <c r="L29" s="4"/>
      <c r="M29" s="4"/>
      <c r="N29" s="4"/>
      <c r="O29" s="4"/>
      <c r="P29" s="4"/>
    </row>
    <row r="30" spans="1:16">
      <c r="A30" s="4">
        <v>10</v>
      </c>
      <c r="C30" s="15"/>
      <c r="E30" s="4" t="str">
        <f>IFERROR(VLOOKUP(C30,'Back End Formula'!$P$2:$R$50,2,FALSE),"VALUE")</f>
        <v>VALUE</v>
      </c>
      <c r="F30" s="4" t="str">
        <f>IFERROR(VLOOKUP(C30,'Back End Formula'!$P$2:$R$50,3,FALSE),"POOL")</f>
        <v>POOL</v>
      </c>
      <c r="I30" s="4" t="str">
        <f>'Back End Formula'!B14</f>
        <v>DOUGIE BURT</v>
      </c>
      <c r="J30" s="4">
        <f>'Back End Formula'!C14</f>
        <v>4</v>
      </c>
      <c r="K30" s="4"/>
      <c r="L30" s="4" t="str">
        <f>'Back End Formula'!E14</f>
        <v>WILF HILLIER</v>
      </c>
      <c r="M30" s="4">
        <f>'Back End Formula'!F14</f>
        <v>4</v>
      </c>
      <c r="N30" s="4"/>
      <c r="O30" s="4" t="str">
        <f>'Back End Formula'!H14</f>
        <v>OLIVER BURT</v>
      </c>
      <c r="P30" s="4">
        <f>'Back End Formula'!I14</f>
        <v>4</v>
      </c>
    </row>
    <row r="31" spans="1:16" ht="8" customHeight="1">
      <c r="A31" s="4"/>
      <c r="E31" s="4"/>
      <c r="F31" s="4"/>
      <c r="I31" s="4"/>
      <c r="J31" s="4"/>
      <c r="K31" s="4"/>
      <c r="L31" s="4"/>
      <c r="M31" s="4"/>
      <c r="N31" s="4"/>
      <c r="O31" s="4"/>
      <c r="P31" s="4"/>
    </row>
    <row r="32" spans="1:16">
      <c r="A32" s="4">
        <v>11</v>
      </c>
      <c r="C32" s="15"/>
      <c r="E32" s="4" t="str">
        <f>IFERROR(VLOOKUP(C32,'Back End Formula'!$P$2:$R$50,2,FALSE),"VALUE")</f>
        <v>VALUE</v>
      </c>
      <c r="F32" s="4" t="str">
        <f>IFERROR(VLOOKUP(C32,'Back End Formula'!$P$2:$R$50,3,FALSE),"POOL")</f>
        <v>POOL</v>
      </c>
      <c r="I32" s="4" t="str">
        <f>'Back End Formula'!B15</f>
        <v>TIMO ORAM</v>
      </c>
      <c r="J32" s="4">
        <f>'Back End Formula'!C15</f>
        <v>4</v>
      </c>
      <c r="K32" s="4"/>
      <c r="L32" s="4" t="str">
        <f>'Back End Formula'!E15</f>
        <v>DAN SILVERWOOD</v>
      </c>
      <c r="M32" s="4">
        <f>'Back End Formula'!F15</f>
        <v>4</v>
      </c>
      <c r="N32" s="4"/>
      <c r="O32" s="4" t="str">
        <f>'Back End Formula'!H15</f>
        <v>JACK LEVY</v>
      </c>
      <c r="P32" s="4">
        <f>'Back End Formula'!I15</f>
        <v>4</v>
      </c>
    </row>
    <row r="33" spans="1:17" ht="8" customHeight="1">
      <c r="A33" s="4"/>
      <c r="E33" s="4"/>
      <c r="F33" s="4"/>
      <c r="I33" s="4"/>
      <c r="J33" s="4"/>
      <c r="K33" s="4"/>
      <c r="L33" s="4"/>
      <c r="M33" s="4"/>
      <c r="N33" s="4"/>
      <c r="O33" s="4"/>
      <c r="P33" s="4"/>
    </row>
    <row r="34" spans="1:17">
      <c r="A34" s="4" t="s">
        <v>11</v>
      </c>
      <c r="C34" s="21"/>
      <c r="E34" s="4" t="str">
        <f>IFERROR(VLOOKUP(C34,'Back End Formula'!$P$2:$R$50,2,FALSE),"VALUE")</f>
        <v>VALUE</v>
      </c>
      <c r="F34" s="4" t="str">
        <f>IFERROR(VLOOKUP(C34,'Back End Formula'!$P$2:$R$50,3,FALSE),"POOL")</f>
        <v>POOL</v>
      </c>
      <c r="I34" s="4"/>
      <c r="J34" s="4"/>
      <c r="K34" s="4"/>
      <c r="L34" s="4"/>
      <c r="M34" s="4"/>
      <c r="N34" s="4"/>
      <c r="O34" s="4"/>
      <c r="P34" s="4"/>
    </row>
    <row r="35" spans="1:17" ht="8" customHeight="1">
      <c r="A35" s="4"/>
      <c r="E35" s="4"/>
      <c r="F35" s="4"/>
      <c r="I35" s="4"/>
      <c r="J35" s="4"/>
      <c r="K35" s="4"/>
      <c r="L35" s="4"/>
      <c r="M35" s="4"/>
      <c r="N35" s="4"/>
      <c r="O35" s="4"/>
      <c r="P35" s="4"/>
    </row>
    <row r="36" spans="1:17">
      <c r="A36" s="4" t="s">
        <v>12</v>
      </c>
      <c r="C36" s="20"/>
      <c r="E36" s="4" t="str">
        <f>IFERROR(VLOOKUP(C36,'Back End Formula'!$P$2:$R$50,2,FALSE),"VALUE")</f>
        <v>VALUE</v>
      </c>
      <c r="F36" s="4" t="str">
        <f>IFERROR(VLOOKUP(C36,'Back End Formula'!$P$2:$R$50,3,FALSE),"POOL")</f>
        <v>POOL</v>
      </c>
      <c r="I36" s="4"/>
      <c r="J36" s="4"/>
      <c r="K36" s="4"/>
      <c r="L36" s="4"/>
      <c r="M36" s="4"/>
      <c r="N36" s="4"/>
      <c r="O36" s="4"/>
      <c r="P36" s="4"/>
    </row>
    <row r="37" spans="1:17" ht="8" customHeight="1">
      <c r="I37" s="4"/>
      <c r="J37" s="4"/>
      <c r="K37" s="4"/>
      <c r="L37" s="4"/>
      <c r="M37" s="4"/>
      <c r="N37" s="4"/>
      <c r="O37" s="4"/>
    </row>
    <row r="38" spans="1:17">
      <c r="I38" s="4"/>
      <c r="J38" s="4"/>
      <c r="K38" s="4"/>
      <c r="L38" s="4"/>
      <c r="M38" s="4"/>
      <c r="N38" s="4"/>
      <c r="O38" s="4"/>
    </row>
    <row r="39" spans="1:17" s="8" customFormat="1" ht="18" customHeight="1">
      <c r="C39" s="8" t="s">
        <v>1</v>
      </c>
      <c r="E39" s="4">
        <f>COUNTIF(F12:F36,"A")</f>
        <v>0</v>
      </c>
      <c r="L39" s="4"/>
      <c r="M39" s="4"/>
    </row>
    <row r="40" spans="1:17" s="8" customFormat="1" ht="18" customHeight="1">
      <c r="C40" s="8" t="s">
        <v>2</v>
      </c>
      <c r="E40" s="4">
        <f>COUNTIF(F12:F36,"B")</f>
        <v>0</v>
      </c>
      <c r="G40" s="27" t="str">
        <f>IF(AND(E7&lt;101,E39&lt;6,E40&lt;6,E41&lt;6),"GREAT WORK, YOUR TEAM MEETS CRITERIA","YOUR TEAM NEEDS SOME ADJUSTMENTS BEFORE IT MEETS CRITERIA")</f>
        <v>GREAT WORK, YOUR TEAM MEETS CRITERIA</v>
      </c>
      <c r="H40" s="27"/>
      <c r="I40" s="27"/>
      <c r="J40" s="27"/>
      <c r="K40" s="27"/>
      <c r="L40" s="27"/>
      <c r="M40" s="27"/>
      <c r="N40" s="27"/>
    </row>
    <row r="41" spans="1:17" s="8" customFormat="1" ht="18" customHeight="1">
      <c r="C41" s="8" t="s">
        <v>3</v>
      </c>
      <c r="E41" s="4">
        <f>COUNTIF(F12:F36,"C")</f>
        <v>0</v>
      </c>
      <c r="G41" s="27"/>
      <c r="H41" s="27"/>
      <c r="I41" s="27"/>
      <c r="J41" s="27"/>
      <c r="K41" s="27"/>
      <c r="L41" s="27"/>
      <c r="M41" s="27"/>
      <c r="N41" s="27"/>
    </row>
    <row r="42" spans="1:17" ht="8" customHeight="1"/>
    <row r="44" spans="1:17" ht="8" hidden="1" customHeight="1"/>
    <row r="45" spans="1:17" ht="68" customHeight="1">
      <c r="A45" s="23" t="s">
        <v>13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</sheetData>
  <sheetProtection algorithmName="SHA-512" hashValue="hKQPAE2MQqeuk3YEUAbJa1dTJ+16N2kq4gRrRml+7pkoRCLZ+q4dvJAlSdcYQFSDpAG0JEyRl809v5YyAh68rw==" saltValue="jFgB6u6zIT3Pt5Qr4Uwc/w==" spinCount="100000" sheet="1" selectLockedCells="1"/>
  <mergeCells count="15">
    <mergeCell ref="A1:Q1"/>
    <mergeCell ref="A45:Q45"/>
    <mergeCell ref="E7:E9"/>
    <mergeCell ref="C7:C9"/>
    <mergeCell ref="E10:E11"/>
    <mergeCell ref="F10:F11"/>
    <mergeCell ref="G10:G11"/>
    <mergeCell ref="C10:C11"/>
    <mergeCell ref="J2:O2"/>
    <mergeCell ref="I3:J4"/>
    <mergeCell ref="L3:M4"/>
    <mergeCell ref="O3:P4"/>
    <mergeCell ref="G2:I2"/>
    <mergeCell ref="G40:N40"/>
    <mergeCell ref="G41:N41"/>
  </mergeCells>
  <conditionalFormatting sqref="C12:C36">
    <cfRule type="duplicateValues" dxfId="5" priority="4"/>
  </conditionalFormatting>
  <conditionalFormatting sqref="E7">
    <cfRule type="cellIs" dxfId="4" priority="5" operator="greaterThan">
      <formula>100</formula>
    </cfRule>
  </conditionalFormatting>
  <conditionalFormatting sqref="E39:E41">
    <cfRule type="cellIs" dxfId="3" priority="6" operator="greaterThanOrEqual">
      <formula>6</formula>
    </cfRule>
  </conditionalFormatting>
  <conditionalFormatting sqref="G12:G36">
    <cfRule type="duplicateValues" dxfId="2" priority="3"/>
  </conditionalFormatting>
  <conditionalFormatting sqref="G40">
    <cfRule type="beginsWith" dxfId="1" priority="2" operator="beginsWith" text="GREAT">
      <formula>LEFT(G40,LEN("GREAT"))="GREAT"</formula>
    </cfRule>
  </conditionalFormatting>
  <conditionalFormatting sqref="G40:N40">
    <cfRule type="containsText" dxfId="0" priority="1" operator="containsText" text="ADJUSTMENTS">
      <formula>NOT(ISERROR(SEARCH("ADJUSTMENTS",G40)))</formula>
    </cfRule>
  </conditionalFormatting>
  <pageMargins left="0.25" right="0.25" top="0.75" bottom="0.75" header="0.3" footer="0.3"/>
  <pageSetup paperSize="9" scale="67" orientation="landscape" horizontalDpi="0" verticalDpi="0"/>
  <drawing r:id="rId1"/>
  <picture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890E89-3E83-7345-BAC0-CB17886ABC84}">
          <x14:formula1>
            <xm:f>'Back End Formula'!$P$2:$P$43</xm:f>
          </x14:formula1>
          <xm:sqref>C12 C14 C16 C18 C20 C22 C24 C26 C28 C30 C32 C34 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D6EBD-40E7-A142-B7C2-253F345D33C3}">
  <dimension ref="B1:U60"/>
  <sheetViews>
    <sheetView topLeftCell="A2" workbookViewId="0">
      <selection activeCell="U2" sqref="U2"/>
    </sheetView>
  </sheetViews>
  <sheetFormatPr baseColWidth="10" defaultColWidth="11" defaultRowHeight="16"/>
  <cols>
    <col min="2" max="2" width="17.83203125" bestFit="1" customWidth="1"/>
    <col min="3" max="4" width="6" customWidth="1"/>
    <col min="5" max="5" width="19" bestFit="1" customWidth="1"/>
    <col min="6" max="7" width="6" customWidth="1"/>
    <col min="8" max="8" width="18.5" bestFit="1" customWidth="1"/>
    <col min="9" max="10" width="6" customWidth="1"/>
    <col min="11" max="11" width="5" customWidth="1"/>
    <col min="16" max="16" width="19" bestFit="1" customWidth="1"/>
    <col min="17" max="18" width="4.83203125" customWidth="1"/>
  </cols>
  <sheetData>
    <row r="1" spans="2:21">
      <c r="B1" s="5" t="s">
        <v>14</v>
      </c>
      <c r="C1" s="5"/>
      <c r="D1" s="5"/>
      <c r="U1" t="s">
        <v>55</v>
      </c>
    </row>
    <row r="2" spans="2:21">
      <c r="B2" s="18" t="s">
        <v>15</v>
      </c>
      <c r="C2" s="18">
        <v>14</v>
      </c>
      <c r="D2" s="18" t="s">
        <v>7</v>
      </c>
      <c r="E2" s="18" t="s">
        <v>16</v>
      </c>
      <c r="F2" s="18">
        <v>14</v>
      </c>
      <c r="G2" s="18" t="s">
        <v>8</v>
      </c>
      <c r="H2" s="18" t="s">
        <v>17</v>
      </c>
      <c r="I2" s="18">
        <v>14</v>
      </c>
      <c r="J2" s="18" t="s">
        <v>9</v>
      </c>
      <c r="P2" s="18" t="s">
        <v>15</v>
      </c>
      <c r="Q2" s="18">
        <v>14</v>
      </c>
      <c r="R2" s="18" t="s">
        <v>7</v>
      </c>
      <c r="U2">
        <f>'Fantasy Cricket Entry Form ''23'!C12</f>
        <v>0</v>
      </c>
    </row>
    <row r="3" spans="2:21">
      <c r="B3" s="18" t="s">
        <v>10</v>
      </c>
      <c r="C3" s="18">
        <v>12</v>
      </c>
      <c r="D3" s="18" t="s">
        <v>7</v>
      </c>
      <c r="E3" s="18" t="s">
        <v>18</v>
      </c>
      <c r="F3" s="18">
        <v>12</v>
      </c>
      <c r="G3" s="18" t="s">
        <v>8</v>
      </c>
      <c r="H3" s="18" t="s">
        <v>19</v>
      </c>
      <c r="I3" s="18">
        <v>12</v>
      </c>
      <c r="J3" s="18" t="s">
        <v>9</v>
      </c>
      <c r="P3" s="18" t="s">
        <v>10</v>
      </c>
      <c r="Q3" s="18">
        <v>12</v>
      </c>
      <c r="R3" s="18" t="s">
        <v>7</v>
      </c>
      <c r="U3">
        <f>'Fantasy Cricket Entry Form ''23'!C14</f>
        <v>0</v>
      </c>
    </row>
    <row r="4" spans="2:21">
      <c r="B4" s="18" t="s">
        <v>20</v>
      </c>
      <c r="C4" s="18">
        <v>10</v>
      </c>
      <c r="D4" s="18" t="s">
        <v>7</v>
      </c>
      <c r="E4" s="18" t="s">
        <v>21</v>
      </c>
      <c r="F4" s="18">
        <v>10</v>
      </c>
      <c r="G4" s="18" t="s">
        <v>8</v>
      </c>
      <c r="H4" s="18" t="s">
        <v>22</v>
      </c>
      <c r="I4" s="18">
        <v>10</v>
      </c>
      <c r="J4" s="18" t="s">
        <v>9</v>
      </c>
      <c r="P4" s="18" t="s">
        <v>20</v>
      </c>
      <c r="Q4" s="18">
        <v>10</v>
      </c>
      <c r="R4" s="18" t="s">
        <v>7</v>
      </c>
      <c r="U4">
        <f>'Fantasy Cricket Entry Form ''23'!C16</f>
        <v>0</v>
      </c>
    </row>
    <row r="5" spans="2:21">
      <c r="B5" s="18" t="s">
        <v>26</v>
      </c>
      <c r="C5" s="18">
        <v>8</v>
      </c>
      <c r="D5" s="18" t="s">
        <v>7</v>
      </c>
      <c r="E5" s="18" t="s">
        <v>24</v>
      </c>
      <c r="F5" s="18">
        <v>8</v>
      </c>
      <c r="G5" s="18" t="s">
        <v>8</v>
      </c>
      <c r="H5" s="18" t="s">
        <v>25</v>
      </c>
      <c r="I5" s="18">
        <v>8</v>
      </c>
      <c r="J5" s="18" t="s">
        <v>9</v>
      </c>
      <c r="P5" s="18" t="s">
        <v>26</v>
      </c>
      <c r="Q5" s="18">
        <v>8</v>
      </c>
      <c r="R5" s="18" t="s">
        <v>7</v>
      </c>
      <c r="U5">
        <f>'Fantasy Cricket Entry Form ''23'!C18</f>
        <v>0</v>
      </c>
    </row>
    <row r="6" spans="2:21">
      <c r="B6" s="18" t="s">
        <v>23</v>
      </c>
      <c r="C6" s="18">
        <v>8</v>
      </c>
      <c r="D6" s="18" t="s">
        <v>7</v>
      </c>
      <c r="E6" s="18" t="s">
        <v>27</v>
      </c>
      <c r="F6" s="18">
        <v>8</v>
      </c>
      <c r="G6" s="18" t="s">
        <v>8</v>
      </c>
      <c r="H6" s="18" t="s">
        <v>30</v>
      </c>
      <c r="I6" s="18">
        <v>7</v>
      </c>
      <c r="J6" s="18" t="s">
        <v>9</v>
      </c>
      <c r="P6" s="18" t="s">
        <v>23</v>
      </c>
      <c r="Q6" s="18">
        <v>8</v>
      </c>
      <c r="R6" s="18" t="s">
        <v>7</v>
      </c>
      <c r="U6">
        <f>'Fantasy Cricket Entry Form ''23'!C20</f>
        <v>0</v>
      </c>
    </row>
    <row r="7" spans="2:21">
      <c r="B7" s="18" t="s">
        <v>28</v>
      </c>
      <c r="C7" s="18">
        <v>7</v>
      </c>
      <c r="D7" s="18" t="s">
        <v>7</v>
      </c>
      <c r="E7" s="18" t="s">
        <v>29</v>
      </c>
      <c r="F7" s="18">
        <v>7</v>
      </c>
      <c r="G7" s="18" t="s">
        <v>8</v>
      </c>
      <c r="H7" s="18" t="s">
        <v>35</v>
      </c>
      <c r="I7" s="18">
        <v>7</v>
      </c>
      <c r="J7" s="18" t="s">
        <v>9</v>
      </c>
      <c r="P7" s="18" t="s">
        <v>28</v>
      </c>
      <c r="Q7" s="18">
        <v>7</v>
      </c>
      <c r="R7" s="18" t="s">
        <v>7</v>
      </c>
      <c r="U7">
        <f>'Fantasy Cricket Entry Form ''23'!C22</f>
        <v>0</v>
      </c>
    </row>
    <row r="8" spans="2:21">
      <c r="B8" s="18" t="s">
        <v>31</v>
      </c>
      <c r="C8" s="18">
        <v>7</v>
      </c>
      <c r="D8" s="18" t="s">
        <v>7</v>
      </c>
      <c r="E8" s="18" t="s">
        <v>34</v>
      </c>
      <c r="F8" s="18">
        <v>7</v>
      </c>
      <c r="G8" s="18" t="s">
        <v>8</v>
      </c>
      <c r="H8" s="18" t="s">
        <v>33</v>
      </c>
      <c r="I8" s="18">
        <v>7</v>
      </c>
      <c r="J8" s="18" t="s">
        <v>9</v>
      </c>
      <c r="P8" s="18" t="s">
        <v>31</v>
      </c>
      <c r="Q8" s="18">
        <v>7</v>
      </c>
      <c r="R8" s="18" t="s">
        <v>7</v>
      </c>
      <c r="U8">
        <f>'Fantasy Cricket Entry Form ''23'!C24</f>
        <v>0</v>
      </c>
    </row>
    <row r="9" spans="2:21">
      <c r="B9" s="17" t="s">
        <v>38</v>
      </c>
      <c r="C9" s="18">
        <v>6</v>
      </c>
      <c r="D9" s="18" t="s">
        <v>7</v>
      </c>
      <c r="E9" s="18" t="s">
        <v>56</v>
      </c>
      <c r="F9" s="18">
        <v>7</v>
      </c>
      <c r="G9" s="18" t="s">
        <v>8</v>
      </c>
      <c r="H9" s="18" t="s">
        <v>32</v>
      </c>
      <c r="I9" s="18">
        <v>7</v>
      </c>
      <c r="J9" s="18" t="s">
        <v>9</v>
      </c>
      <c r="P9" s="17" t="s">
        <v>38</v>
      </c>
      <c r="Q9" s="18">
        <v>6</v>
      </c>
      <c r="R9" s="18" t="s">
        <v>7</v>
      </c>
      <c r="U9">
        <f>'Fantasy Cricket Entry Form ''23'!C26</f>
        <v>0</v>
      </c>
    </row>
    <row r="10" spans="2:21">
      <c r="B10" s="18" t="s">
        <v>36</v>
      </c>
      <c r="C10" s="18">
        <v>6</v>
      </c>
      <c r="D10" s="18" t="s">
        <v>7</v>
      </c>
      <c r="E10" s="18" t="s">
        <v>40</v>
      </c>
      <c r="F10" s="18">
        <v>6</v>
      </c>
      <c r="G10" s="18" t="s">
        <v>8</v>
      </c>
      <c r="H10" s="18" t="s">
        <v>46</v>
      </c>
      <c r="I10" s="18">
        <v>6</v>
      </c>
      <c r="J10" s="18" t="s">
        <v>9</v>
      </c>
      <c r="P10" s="18" t="s">
        <v>36</v>
      </c>
      <c r="Q10" s="18">
        <v>6</v>
      </c>
      <c r="R10" s="18" t="s">
        <v>7</v>
      </c>
      <c r="U10">
        <f>'Fantasy Cricket Entry Form ''23'!C28</f>
        <v>0</v>
      </c>
    </row>
    <row r="11" spans="2:21">
      <c r="B11" s="18" t="s">
        <v>41</v>
      </c>
      <c r="C11" s="18">
        <v>6</v>
      </c>
      <c r="D11" s="18" t="s">
        <v>7</v>
      </c>
      <c r="E11" s="17" t="s">
        <v>39</v>
      </c>
      <c r="F11" s="18">
        <v>6</v>
      </c>
      <c r="G11" s="18" t="s">
        <v>8</v>
      </c>
      <c r="H11" s="18" t="s">
        <v>47</v>
      </c>
      <c r="I11" s="18">
        <v>5</v>
      </c>
      <c r="J11" s="18" t="s">
        <v>9</v>
      </c>
      <c r="P11" s="18" t="s">
        <v>41</v>
      </c>
      <c r="Q11" s="18">
        <v>6</v>
      </c>
      <c r="R11" s="18" t="s">
        <v>7</v>
      </c>
      <c r="U11">
        <f>'Fantasy Cricket Entry Form ''23'!C30</f>
        <v>0</v>
      </c>
    </row>
    <row r="12" spans="2:21">
      <c r="B12" s="18" t="s">
        <v>43</v>
      </c>
      <c r="C12" s="18">
        <v>5</v>
      </c>
      <c r="D12" s="18" t="s">
        <v>7</v>
      </c>
      <c r="E12" s="18" t="s">
        <v>37</v>
      </c>
      <c r="F12" s="18">
        <v>6</v>
      </c>
      <c r="G12" s="18" t="s">
        <v>8</v>
      </c>
      <c r="H12" s="18" t="s">
        <v>61</v>
      </c>
      <c r="I12" s="18">
        <v>5</v>
      </c>
      <c r="J12" s="18" t="s">
        <v>9</v>
      </c>
      <c r="P12" s="18" t="s">
        <v>43</v>
      </c>
      <c r="Q12" s="18">
        <v>5</v>
      </c>
      <c r="R12" s="18" t="s">
        <v>7</v>
      </c>
      <c r="U12">
        <f>'Fantasy Cricket Entry Form ''23'!C32</f>
        <v>0</v>
      </c>
    </row>
    <row r="13" spans="2:21">
      <c r="B13" s="18" t="s">
        <v>49</v>
      </c>
      <c r="C13" s="18">
        <v>5</v>
      </c>
      <c r="D13" s="18" t="s">
        <v>7</v>
      </c>
      <c r="E13" s="18" t="s">
        <v>44</v>
      </c>
      <c r="F13" s="18">
        <v>5</v>
      </c>
      <c r="G13" s="18" t="s">
        <v>8</v>
      </c>
      <c r="H13" s="18" t="s">
        <v>45</v>
      </c>
      <c r="I13" s="18">
        <v>4</v>
      </c>
      <c r="J13" s="18" t="s">
        <v>9</v>
      </c>
      <c r="P13" s="18" t="s">
        <v>49</v>
      </c>
      <c r="Q13" s="18">
        <v>5</v>
      </c>
      <c r="R13" s="18" t="s">
        <v>7</v>
      </c>
      <c r="U13">
        <f>'Fantasy Cricket Entry Form ''23'!C34</f>
        <v>0</v>
      </c>
    </row>
    <row r="14" spans="2:21">
      <c r="B14" s="18" t="s">
        <v>50</v>
      </c>
      <c r="C14" s="18">
        <v>4</v>
      </c>
      <c r="D14" s="18" t="s">
        <v>7</v>
      </c>
      <c r="E14" s="18" t="s">
        <v>60</v>
      </c>
      <c r="F14" s="18">
        <v>4</v>
      </c>
      <c r="G14" s="18" t="s">
        <v>8</v>
      </c>
      <c r="H14" s="18" t="s">
        <v>48</v>
      </c>
      <c r="I14" s="18">
        <v>4</v>
      </c>
      <c r="J14" s="18" t="s">
        <v>9</v>
      </c>
      <c r="P14" s="18" t="s">
        <v>50</v>
      </c>
      <c r="Q14" s="18">
        <v>4</v>
      </c>
      <c r="R14" s="18" t="s">
        <v>7</v>
      </c>
      <c r="U14">
        <f>'Fantasy Cricket Entry Form ''23'!C36</f>
        <v>0</v>
      </c>
    </row>
    <row r="15" spans="2:21">
      <c r="B15" s="18" t="s">
        <v>51</v>
      </c>
      <c r="C15" s="18">
        <v>4</v>
      </c>
      <c r="D15" s="18" t="s">
        <v>7</v>
      </c>
      <c r="E15" s="18" t="s">
        <v>59</v>
      </c>
      <c r="F15" s="18">
        <v>4</v>
      </c>
      <c r="G15" s="18" t="s">
        <v>8</v>
      </c>
      <c r="H15" s="18" t="s">
        <v>42</v>
      </c>
      <c r="I15" s="18">
        <v>4</v>
      </c>
      <c r="J15" s="19" t="s">
        <v>9</v>
      </c>
      <c r="P15" s="18" t="s">
        <v>51</v>
      </c>
      <c r="Q15" s="18">
        <v>4</v>
      </c>
      <c r="R15" s="18" t="s">
        <v>7</v>
      </c>
      <c r="U15">
        <f>'Fantasy Cricket Entry Form ''23'!C3</f>
        <v>0</v>
      </c>
    </row>
    <row r="16" spans="2:21">
      <c r="B16" s="18"/>
      <c r="C16" s="18"/>
      <c r="D16" s="18"/>
      <c r="F16" s="18"/>
      <c r="G16" s="18"/>
      <c r="P16" s="18" t="s">
        <v>16</v>
      </c>
      <c r="Q16" s="18">
        <v>14</v>
      </c>
      <c r="R16" s="18" t="s">
        <v>8</v>
      </c>
      <c r="U16">
        <f>'Fantasy Cricket Entry Form ''23'!C5</f>
        <v>0</v>
      </c>
    </row>
    <row r="17" spans="2:18">
      <c r="H17" s="17"/>
      <c r="I17" s="18"/>
      <c r="J17" s="18"/>
      <c r="P17" s="18" t="s">
        <v>18</v>
      </c>
      <c r="Q17" s="18">
        <v>12</v>
      </c>
      <c r="R17" s="18" t="s">
        <v>8</v>
      </c>
    </row>
    <row r="18" spans="2:18">
      <c r="H18" s="16"/>
      <c r="P18" s="18" t="s">
        <v>21</v>
      </c>
      <c r="Q18" s="18">
        <v>10</v>
      </c>
      <c r="R18" s="18" t="s">
        <v>8</v>
      </c>
    </row>
    <row r="19" spans="2:18">
      <c r="B19" s="18"/>
      <c r="C19" s="18"/>
      <c r="D19" s="18"/>
      <c r="E19" s="18"/>
      <c r="F19" s="18"/>
      <c r="J19" s="18"/>
      <c r="K19" s="18"/>
      <c r="P19" s="18" t="s">
        <v>24</v>
      </c>
      <c r="Q19" s="18">
        <v>8</v>
      </c>
      <c r="R19" s="18" t="s">
        <v>8</v>
      </c>
    </row>
    <row r="20" spans="2:18">
      <c r="B20" s="18"/>
      <c r="C20" s="18"/>
      <c r="D20" s="18"/>
      <c r="E20" s="18"/>
      <c r="F20" s="18"/>
      <c r="J20" s="18"/>
      <c r="K20" s="18"/>
      <c r="P20" s="18" t="s">
        <v>27</v>
      </c>
      <c r="Q20" s="18">
        <v>8</v>
      </c>
      <c r="R20" s="18" t="s">
        <v>8</v>
      </c>
    </row>
    <row r="21" spans="2:18">
      <c r="B21" s="18"/>
      <c r="C21" s="18"/>
      <c r="D21" s="18"/>
      <c r="E21" s="18"/>
      <c r="F21" s="18"/>
      <c r="J21" s="18"/>
      <c r="K21" s="18"/>
      <c r="P21" s="18" t="s">
        <v>29</v>
      </c>
      <c r="Q21" s="18">
        <v>7</v>
      </c>
      <c r="R21" s="18" t="s">
        <v>8</v>
      </c>
    </row>
    <row r="22" spans="2:18">
      <c r="B22" s="18"/>
      <c r="C22" s="18"/>
      <c r="D22" s="18"/>
      <c r="E22" s="18"/>
      <c r="F22" s="18"/>
      <c r="J22" s="18"/>
      <c r="K22" s="18"/>
      <c r="P22" s="18" t="s">
        <v>34</v>
      </c>
      <c r="Q22" s="18">
        <v>7</v>
      </c>
      <c r="R22" s="18" t="s">
        <v>8</v>
      </c>
    </row>
    <row r="23" spans="2:18">
      <c r="B23" s="18"/>
      <c r="C23" s="18"/>
      <c r="D23" s="18"/>
      <c r="E23" s="18"/>
      <c r="F23" s="18"/>
      <c r="J23" s="18"/>
      <c r="K23" s="18"/>
      <c r="P23" s="18" t="s">
        <v>56</v>
      </c>
      <c r="Q23" s="18">
        <v>7</v>
      </c>
      <c r="R23" s="18" t="s">
        <v>8</v>
      </c>
    </row>
    <row r="24" spans="2:18">
      <c r="B24" s="18"/>
      <c r="C24" s="18"/>
      <c r="D24" s="18"/>
      <c r="E24" s="18"/>
      <c r="F24" s="18"/>
      <c r="J24" s="18"/>
      <c r="K24" s="18"/>
      <c r="P24" s="18" t="s">
        <v>40</v>
      </c>
      <c r="Q24" s="18">
        <v>6</v>
      </c>
      <c r="R24" s="18" t="s">
        <v>8</v>
      </c>
    </row>
    <row r="25" spans="2:18">
      <c r="B25" s="18"/>
      <c r="C25" s="18"/>
      <c r="D25" s="18"/>
      <c r="E25" s="18"/>
      <c r="F25" s="18"/>
      <c r="J25" s="18"/>
      <c r="K25" s="18"/>
      <c r="P25" s="17" t="s">
        <v>39</v>
      </c>
      <c r="Q25" s="18">
        <v>6</v>
      </c>
      <c r="R25" s="18" t="s">
        <v>8</v>
      </c>
    </row>
    <row r="26" spans="2:18">
      <c r="B26" s="17"/>
      <c r="C26" s="18"/>
      <c r="D26" s="18"/>
      <c r="E26" s="18"/>
      <c r="F26" s="18"/>
      <c r="J26" s="18"/>
      <c r="K26" s="18"/>
      <c r="P26" s="18" t="s">
        <v>37</v>
      </c>
      <c r="Q26" s="18">
        <v>6</v>
      </c>
      <c r="R26" s="18" t="s">
        <v>8</v>
      </c>
    </row>
    <row r="27" spans="2:18">
      <c r="B27" s="18"/>
      <c r="C27" s="18"/>
      <c r="D27" s="18"/>
      <c r="E27" s="18"/>
      <c r="F27" s="18"/>
      <c r="J27" s="18"/>
      <c r="K27" s="19"/>
      <c r="P27" s="18" t="s">
        <v>44</v>
      </c>
      <c r="Q27" s="18">
        <v>5</v>
      </c>
      <c r="R27" s="18" t="s">
        <v>8</v>
      </c>
    </row>
    <row r="28" spans="2:18">
      <c r="B28" s="18"/>
      <c r="C28" s="18"/>
      <c r="D28" s="18"/>
      <c r="E28" s="18"/>
      <c r="F28" s="18"/>
      <c r="J28" s="18"/>
      <c r="K28" s="19"/>
      <c r="P28" s="18" t="s">
        <v>60</v>
      </c>
      <c r="Q28" s="18">
        <v>4</v>
      </c>
      <c r="R28" s="18" t="s">
        <v>8</v>
      </c>
    </row>
    <row r="29" spans="2:18">
      <c r="B29" s="18"/>
      <c r="C29" s="18"/>
      <c r="D29" s="18"/>
      <c r="E29" s="18"/>
      <c r="F29" s="18"/>
      <c r="J29" s="18"/>
      <c r="K29" s="19"/>
      <c r="P29" s="18" t="s">
        <v>59</v>
      </c>
      <c r="Q29" s="18">
        <v>4</v>
      </c>
      <c r="R29" s="18" t="s">
        <v>8</v>
      </c>
    </row>
    <row r="30" spans="2:18">
      <c r="B30" s="18"/>
      <c r="C30" s="18"/>
      <c r="D30" s="18"/>
      <c r="E30" s="18"/>
      <c r="F30" s="18"/>
      <c r="J30" s="18"/>
      <c r="K30" s="19"/>
      <c r="P30" s="18" t="s">
        <v>17</v>
      </c>
      <c r="Q30" s="18">
        <v>14</v>
      </c>
      <c r="R30" s="18" t="s">
        <v>9</v>
      </c>
    </row>
    <row r="31" spans="2:18">
      <c r="B31" s="18"/>
      <c r="C31" s="18"/>
      <c r="D31" s="18"/>
      <c r="E31" s="18"/>
      <c r="F31" s="19"/>
      <c r="J31" s="18"/>
      <c r="K31" s="19"/>
      <c r="P31" s="18" t="s">
        <v>19</v>
      </c>
      <c r="Q31" s="18">
        <v>12</v>
      </c>
      <c r="R31" s="18" t="s">
        <v>9</v>
      </c>
    </row>
    <row r="32" spans="2:18">
      <c r="B32" s="18"/>
      <c r="C32" s="18"/>
      <c r="D32" s="18"/>
      <c r="E32" s="18"/>
      <c r="F32" s="16"/>
      <c r="G32" s="16"/>
      <c r="H32" s="16"/>
      <c r="I32" s="16"/>
      <c r="J32" s="18"/>
      <c r="K32" s="18"/>
      <c r="P32" s="18" t="s">
        <v>22</v>
      </c>
      <c r="Q32" s="18">
        <v>10</v>
      </c>
      <c r="R32" s="18" t="s">
        <v>9</v>
      </c>
    </row>
    <row r="33" spans="2:18">
      <c r="B33" s="18"/>
      <c r="C33" s="18"/>
      <c r="D33" s="18"/>
      <c r="E33" s="18"/>
      <c r="F33" s="16"/>
      <c r="G33" s="16"/>
      <c r="H33" s="16"/>
      <c r="I33" s="16"/>
      <c r="J33" s="18"/>
      <c r="K33" s="18"/>
      <c r="P33" s="18" t="s">
        <v>25</v>
      </c>
      <c r="Q33" s="18">
        <v>8</v>
      </c>
      <c r="R33" s="18" t="s">
        <v>9</v>
      </c>
    </row>
    <row r="34" spans="2:18">
      <c r="B34" s="18"/>
      <c r="C34" s="18"/>
      <c r="D34" s="18"/>
      <c r="E34" s="18"/>
      <c r="F34" s="18"/>
      <c r="G34" s="16"/>
      <c r="H34" s="18"/>
      <c r="I34" s="18"/>
      <c r="J34" s="18"/>
      <c r="K34" s="16"/>
      <c r="P34" s="18" t="s">
        <v>30</v>
      </c>
      <c r="Q34" s="18">
        <v>7</v>
      </c>
      <c r="R34" s="18" t="s">
        <v>9</v>
      </c>
    </row>
    <row r="35" spans="2:18">
      <c r="B35" s="18"/>
      <c r="C35" s="18"/>
      <c r="D35" s="18"/>
      <c r="E35" s="18"/>
      <c r="F35" s="18"/>
      <c r="G35" s="18"/>
      <c r="H35" s="18"/>
      <c r="I35" s="18"/>
      <c r="J35" s="18"/>
      <c r="K35" s="18"/>
      <c r="P35" s="18" t="s">
        <v>35</v>
      </c>
      <c r="Q35" s="18">
        <v>7</v>
      </c>
      <c r="R35" s="18" t="s">
        <v>9</v>
      </c>
    </row>
    <row r="36" spans="2:18">
      <c r="B36" s="18"/>
      <c r="C36" s="18"/>
      <c r="D36" s="18"/>
      <c r="H36" s="17"/>
      <c r="I36" s="18"/>
      <c r="J36" s="18"/>
      <c r="P36" s="18" t="s">
        <v>33</v>
      </c>
      <c r="Q36" s="18">
        <v>7</v>
      </c>
      <c r="R36" s="18" t="s">
        <v>9</v>
      </c>
    </row>
    <row r="37" spans="2:18">
      <c r="B37" s="18"/>
      <c r="C37" s="18"/>
      <c r="D37" s="18"/>
      <c r="P37" s="18" t="s">
        <v>32</v>
      </c>
      <c r="Q37" s="18">
        <v>7</v>
      </c>
      <c r="R37" s="18" t="s">
        <v>9</v>
      </c>
    </row>
    <row r="38" spans="2:18">
      <c r="B38" s="18"/>
      <c r="C38" s="18"/>
      <c r="D38" s="18"/>
      <c r="P38" s="18" t="s">
        <v>46</v>
      </c>
      <c r="Q38" s="18">
        <v>6</v>
      </c>
      <c r="R38" s="18" t="s">
        <v>9</v>
      </c>
    </row>
    <row r="39" spans="2:18">
      <c r="B39" s="18"/>
      <c r="C39" s="18"/>
      <c r="D39" s="18"/>
      <c r="P39" s="18" t="s">
        <v>47</v>
      </c>
      <c r="Q39" s="18">
        <v>5</v>
      </c>
      <c r="R39" s="18" t="s">
        <v>9</v>
      </c>
    </row>
    <row r="40" spans="2:18">
      <c r="B40" s="18"/>
      <c r="C40" s="18"/>
      <c r="D40" s="18"/>
      <c r="P40" s="18" t="s">
        <v>61</v>
      </c>
      <c r="Q40" s="18">
        <v>5</v>
      </c>
      <c r="R40" s="18" t="s">
        <v>9</v>
      </c>
    </row>
    <row r="41" spans="2:18">
      <c r="B41" s="18"/>
      <c r="C41" s="18"/>
      <c r="D41" s="18"/>
      <c r="P41" s="18" t="s">
        <v>45</v>
      </c>
      <c r="Q41" s="18">
        <v>4</v>
      </c>
      <c r="R41" s="18" t="s">
        <v>9</v>
      </c>
    </row>
    <row r="42" spans="2:18">
      <c r="B42" s="17"/>
      <c r="C42" s="18"/>
      <c r="D42" s="18"/>
      <c r="P42" s="18" t="s">
        <v>48</v>
      </c>
      <c r="Q42" s="18">
        <v>4</v>
      </c>
      <c r="R42" s="18" t="s">
        <v>9</v>
      </c>
    </row>
    <row r="43" spans="2:18">
      <c r="B43" s="18"/>
      <c r="C43" s="18"/>
      <c r="D43" s="18"/>
      <c r="P43" s="18" t="s">
        <v>42</v>
      </c>
      <c r="Q43" s="18">
        <v>4</v>
      </c>
      <c r="R43" s="19" t="s">
        <v>9</v>
      </c>
    </row>
    <row r="44" spans="2:18">
      <c r="B44" s="18"/>
      <c r="C44" s="18"/>
      <c r="D44" s="18"/>
      <c r="P44" s="18"/>
      <c r="Q44" s="18"/>
      <c r="R44" s="18"/>
    </row>
    <row r="45" spans="2:18">
      <c r="B45" s="18"/>
      <c r="C45" s="18"/>
      <c r="D45" s="18"/>
      <c r="P45" s="17"/>
      <c r="Q45" s="18"/>
      <c r="R45" s="18"/>
    </row>
    <row r="46" spans="2:18">
      <c r="B46" s="18"/>
      <c r="C46" s="18"/>
      <c r="D46" s="18"/>
      <c r="P46" s="19"/>
      <c r="Q46" s="18"/>
      <c r="R46" s="18"/>
    </row>
    <row r="47" spans="2:18">
      <c r="B47" s="18"/>
      <c r="C47" s="18"/>
      <c r="D47" s="18"/>
      <c r="P47" s="17"/>
      <c r="Q47" s="18"/>
      <c r="R47" s="18"/>
    </row>
    <row r="48" spans="2:18">
      <c r="B48" s="18"/>
      <c r="C48" s="18"/>
      <c r="D48" s="18"/>
    </row>
    <row r="49" spans="2:4">
      <c r="B49" s="18"/>
      <c r="C49" s="18"/>
      <c r="D49" s="18"/>
    </row>
    <row r="50" spans="2:4">
      <c r="B50" s="18"/>
      <c r="C50" s="18"/>
      <c r="D50" s="18"/>
    </row>
    <row r="51" spans="2:4">
      <c r="B51" s="18"/>
      <c r="C51" s="18"/>
      <c r="D51" s="18"/>
    </row>
    <row r="52" spans="2:4">
      <c r="B52" s="18"/>
      <c r="C52" s="18"/>
      <c r="D52" s="18"/>
    </row>
    <row r="53" spans="2:4">
      <c r="B53" s="18"/>
      <c r="C53" s="18"/>
      <c r="D53" s="18"/>
    </row>
    <row r="54" spans="2:4">
      <c r="B54" s="18"/>
      <c r="C54" s="18"/>
      <c r="D54" s="18"/>
    </row>
    <row r="55" spans="2:4">
      <c r="B55" s="18"/>
      <c r="C55" s="18"/>
      <c r="D55" s="18"/>
    </row>
    <row r="56" spans="2:4">
      <c r="B56" s="18"/>
      <c r="C56" s="18"/>
      <c r="D56" s="18"/>
    </row>
    <row r="57" spans="2:4">
      <c r="B57" s="18"/>
      <c r="C57" s="18"/>
      <c r="D57" s="18"/>
    </row>
    <row r="58" spans="2:4">
      <c r="B58" s="18"/>
      <c r="C58" s="18"/>
      <c r="D58" s="19"/>
    </row>
    <row r="59" spans="2:4">
      <c r="B59" s="18"/>
      <c r="C59" s="18"/>
      <c r="D59" s="18"/>
    </row>
    <row r="60" spans="2:4">
      <c r="B60" s="18"/>
      <c r="C60" s="18"/>
      <c r="D60" s="16"/>
    </row>
  </sheetData>
  <sortState xmlns:xlrd2="http://schemas.microsoft.com/office/spreadsheetml/2017/richdata2" ref="E2:F15">
    <sortCondition descending="1" ref="F2:F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Fantasy Cricket Entry Form '23</vt:lpstr>
      <vt:lpstr>Back End Formula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Gardner</dc:creator>
  <cp:keywords/>
  <dc:description/>
  <cp:lastModifiedBy>Ben Gardner</cp:lastModifiedBy>
  <cp:revision/>
  <dcterms:created xsi:type="dcterms:W3CDTF">2023-02-01T20:34:17Z</dcterms:created>
  <dcterms:modified xsi:type="dcterms:W3CDTF">2023-04-25T13:16:06Z</dcterms:modified>
  <cp:category/>
  <cp:contentStatus/>
</cp:coreProperties>
</file>